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llevuelaw-my.sharepoint.com/personal/lisa_bellevuelaw_co_uk/Documents/Desktop/"/>
    </mc:Choice>
  </mc:AlternateContent>
  <xr:revisionPtr revIDLastSave="4" documentId="13_ncr:1_{B210736C-C7B6-4829-99B0-922AC1FE5D49}" xr6:coauthVersionLast="47" xr6:coauthVersionMax="47" xr10:uidLastSave="{8EFF04EE-B9B4-4CC1-8E33-62302E5C92A5}"/>
  <bookViews>
    <workbookView xWindow="-108" yWindow="-108" windowWidth="23256" windowHeight="13896" xr2:uid="{0ADAA9C6-0B75-440B-9F60-46892A1DF4B8}"/>
  </bookViews>
  <sheets>
    <sheet name="Claimant" sheetId="4" r:id="rId1"/>
    <sheet name="Defendant" sheetId="3" r:id="rId2"/>
    <sheet name="Claimant + CC" sheetId="2" r:id="rId3"/>
    <sheet name="Defendant + CC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15" i="4" l="1"/>
  <c r="B23" i="4"/>
  <c r="B22" i="3"/>
  <c r="B23" i="3"/>
  <c r="B27" i="2"/>
  <c r="B20" i="2"/>
  <c r="B28" i="2"/>
  <c r="B17" i="2"/>
  <c r="B12" i="2"/>
  <c r="B22" i="2" s="1"/>
  <c r="B29" i="2" s="1"/>
  <c r="B27" i="1"/>
  <c r="B20" i="1"/>
  <c r="B12" i="1"/>
  <c r="B28" i="1" s="1"/>
  <c r="B17" i="1"/>
  <c r="B25" i="4" l="1"/>
  <c r="B16" i="4"/>
  <c r="B17" i="4"/>
  <c r="B24" i="4" s="1"/>
  <c r="B19" i="3"/>
  <c r="B16" i="3"/>
  <c r="B17" i="3"/>
  <c r="B24" i="3" s="1"/>
  <c r="B25" i="3" s="1"/>
  <c r="B28" i="3" s="1"/>
  <c r="B30" i="2"/>
  <c r="B21" i="2"/>
  <c r="B23" i="2" s="1"/>
  <c r="B22" i="1"/>
  <c r="B21" i="1"/>
  <c r="B29" i="1"/>
  <c r="B23" i="1"/>
  <c r="B18" i="3" l="1"/>
  <c r="B18" i="4"/>
  <c r="B19" i="4"/>
  <c r="B28" i="4" s="1"/>
  <c r="B24" i="2"/>
  <c r="B33" i="2" s="1"/>
  <c r="B24" i="1"/>
  <c r="B30" i="1"/>
  <c r="B33" i="1" l="1"/>
</calcChain>
</file>

<file path=xl/sharedStrings.xml><?xml version="1.0" encoding="utf-8"?>
<sst xmlns="http://schemas.openxmlformats.org/spreadsheetml/2006/main" count="98" uniqueCount="30">
  <si>
    <t>Potential net outcome</t>
  </si>
  <si>
    <t>Damages</t>
  </si>
  <si>
    <t>Own costs</t>
  </si>
  <si>
    <t xml:space="preserve">Costs award in our favour </t>
  </si>
  <si>
    <t>Irrecoverable costs</t>
  </si>
  <si>
    <t>Net weighted average outcome</t>
  </si>
  <si>
    <t>Costs</t>
  </si>
  <si>
    <t>Prospects of success</t>
  </si>
  <si>
    <t>Overall average prospects of success</t>
  </si>
  <si>
    <t>Potental outcome if successful</t>
  </si>
  <si>
    <t>Potential outcome if unsuccessful</t>
  </si>
  <si>
    <t>Costs award against us</t>
  </si>
  <si>
    <t>Acting for Defendant</t>
  </si>
  <si>
    <t>Potential damages receivable</t>
  </si>
  <si>
    <t>Potential damages payable on claim</t>
  </si>
  <si>
    <t>Potential damages receivable on counterclaim</t>
  </si>
  <si>
    <t>Costs to date</t>
  </si>
  <si>
    <t>Estimated costs from now until trial</t>
  </si>
  <si>
    <t>Prospects of successfully defending claim</t>
  </si>
  <si>
    <t>Prospects of successfully pursuing counterclaim</t>
  </si>
  <si>
    <t>If claim went to trial 100 times and apply average prospects of success</t>
  </si>
  <si>
    <t>Acting for Claimant</t>
  </si>
  <si>
    <t>Potential damages receivable on claim</t>
  </si>
  <si>
    <t>Potential damages payable on counterclaim</t>
  </si>
  <si>
    <t xml:space="preserve">Total estimated costs </t>
  </si>
  <si>
    <t>Prospects of successfully pursuing claim</t>
  </si>
  <si>
    <t>Prospects of successfully defending counterclaim</t>
  </si>
  <si>
    <t>Breach of contract claim - £20m claim and £5m counterclaim</t>
  </si>
  <si>
    <t>Breach of contract claim - £10m</t>
  </si>
  <si>
    <t>Harper Logistics v TechNova - Cost / benefit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</si>
</sst>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-F800]dddd\,\ mmmm\ dd\,\ yyyy"/>
    <numFmt numFmtId="165" formatCode="[$$-409]#,##0_ ;[Red]\-[$$-409]#,##0\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8" fontId="0" fillId="0" borderId="0" xfId="0" applyNumberFormat="1" applyAlignment="1">
      <alignment horizontal="right"/>
    </xf>
    <xf numFmtId="0" fontId="0" fillId="0" borderId="6" xfId="0" applyBorder="1"/>
    <xf numFmtId="165" fontId="0" fillId="0" borderId="0" xfId="0" applyNumberFormat="1"/>
    <xf numFmtId="0" fontId="1" fillId="0" borderId="6" xfId="0" applyFont="1" applyBorder="1"/>
    <xf numFmtId="0" fontId="0" fillId="0" borderId="4" xfId="0" applyBorder="1"/>
    <xf numFmtId="0" fontId="0" fillId="0" borderId="1" xfId="0" applyBorder="1"/>
    <xf numFmtId="0" fontId="0" fillId="0" borderId="10" xfId="0" applyBorder="1"/>
    <xf numFmtId="0" fontId="0" fillId="0" borderId="8" xfId="0" applyBorder="1"/>
    <xf numFmtId="0" fontId="1" fillId="0" borderId="11" xfId="0" applyFont="1" applyBorder="1"/>
    <xf numFmtId="0" fontId="0" fillId="0" borderId="7" xfId="0" applyBorder="1"/>
    <xf numFmtId="9" fontId="0" fillId="0" borderId="5" xfId="0" applyNumberFormat="1" applyBorder="1" applyAlignment="1">
      <alignment horizontal="right"/>
    </xf>
    <xf numFmtId="9" fontId="0" fillId="0" borderId="9" xfId="0" applyNumberFormat="1" applyBorder="1"/>
    <xf numFmtId="9" fontId="0" fillId="0" borderId="7" xfId="0" applyNumberFormat="1" applyBorder="1"/>
    <xf numFmtId="6" fontId="0" fillId="0" borderId="5" xfId="0" applyNumberFormat="1" applyBorder="1"/>
    <xf numFmtId="6" fontId="0" fillId="0" borderId="2" xfId="0" applyNumberFormat="1" applyBorder="1"/>
    <xf numFmtId="6" fontId="0" fillId="0" borderId="3" xfId="0" applyNumberFormat="1" applyBorder="1"/>
    <xf numFmtId="6" fontId="0" fillId="0" borderId="0" xfId="0" applyNumberFormat="1"/>
    <xf numFmtId="6" fontId="0" fillId="0" borderId="7" xfId="0" applyNumberFormat="1" applyBorder="1"/>
    <xf numFmtId="6" fontId="0" fillId="0" borderId="5" xfId="0" applyNumberFormat="1" applyBorder="1" applyAlignment="1">
      <alignment horizontal="right"/>
    </xf>
    <xf numFmtId="6" fontId="0" fillId="0" borderId="2" xfId="0" applyNumberFormat="1" applyBorder="1" applyAlignment="1">
      <alignment horizontal="right"/>
    </xf>
    <xf numFmtId="6" fontId="0" fillId="0" borderId="9" xfId="0" applyNumberFormat="1" applyBorder="1"/>
    <xf numFmtId="6" fontId="0" fillId="0" borderId="12" xfId="0" applyNumberFormat="1" applyBorder="1"/>
    <xf numFmtId="0" fontId="0" fillId="0" borderId="13" xfId="0" applyBorder="1"/>
    <xf numFmtId="6" fontId="0" fillId="0" borderId="14" xfId="0" applyNumberFormat="1" applyBorder="1"/>
    <xf numFmtId="9" fontId="0" fillId="0" borderId="14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1B10-C19F-4176-B3C1-1745911C271A}">
  <sheetPr>
    <pageSetUpPr fitToPage="1"/>
  </sheetPr>
  <dimension ref="A1:C33"/>
  <sheetViews>
    <sheetView tabSelected="1" workbookViewId="0"/>
  </sheetViews>
  <sheetFormatPr defaultRowHeight="14.4" x14ac:dyDescent="0.3"/>
  <cols>
    <col min="1" max="1" width="76.6640625" customWidth="1"/>
    <col min="2" max="2" width="25.6640625" customWidth="1"/>
    <col min="3" max="3" width="6.6640625" style="1" customWidth="1"/>
    <col min="7" max="7" width="20.109375" customWidth="1"/>
  </cols>
  <sheetData>
    <row r="1" spans="1:3" x14ac:dyDescent="0.3">
      <c r="A1" s="2" t="s">
        <v>29</v>
      </c>
      <c r="B1" s="3"/>
    </row>
    <row r="2" spans="1:3" x14ac:dyDescent="0.3">
      <c r="A2" t="s">
        <v>28</v>
      </c>
      <c r="B2" s="4"/>
    </row>
    <row r="3" spans="1:3" x14ac:dyDescent="0.3">
      <c r="A3" t="s">
        <v>21</v>
      </c>
      <c r="B3" s="4"/>
    </row>
    <row r="4" spans="1:3" ht="15" thickBot="1" x14ac:dyDescent="0.35"/>
    <row r="5" spans="1:3" ht="15" thickBot="1" x14ac:dyDescent="0.35">
      <c r="A5" s="8" t="s">
        <v>1</v>
      </c>
      <c r="B5" s="14"/>
    </row>
    <row r="6" spans="1:3" ht="15" thickBot="1" x14ac:dyDescent="0.35">
      <c r="A6" s="27" t="s">
        <v>13</v>
      </c>
      <c r="B6" s="28">
        <v>10000000</v>
      </c>
    </row>
    <row r="7" spans="1:3" ht="15" thickBot="1" x14ac:dyDescent="0.35">
      <c r="B7" s="21"/>
    </row>
    <row r="8" spans="1:3" ht="15" thickBot="1" x14ac:dyDescent="0.35">
      <c r="A8" s="8" t="s">
        <v>6</v>
      </c>
      <c r="B8" s="22"/>
    </row>
    <row r="9" spans="1:3" ht="15" thickBot="1" x14ac:dyDescent="0.35">
      <c r="A9" s="11" t="s">
        <v>24</v>
      </c>
      <c r="B9" s="20">
        <v>-1000000</v>
      </c>
    </row>
    <row r="10" spans="1:3" ht="15" thickBot="1" x14ac:dyDescent="0.35">
      <c r="B10" s="21"/>
    </row>
    <row r="11" spans="1:3" ht="15" thickBot="1" x14ac:dyDescent="0.35">
      <c r="A11" s="8" t="s">
        <v>7</v>
      </c>
      <c r="B11" s="22"/>
    </row>
    <row r="12" spans="1:3" ht="15" thickBot="1" x14ac:dyDescent="0.35">
      <c r="A12" s="27" t="s">
        <v>25</v>
      </c>
      <c r="B12" s="29">
        <v>0.6</v>
      </c>
    </row>
    <row r="13" spans="1:3" ht="15" thickBot="1" x14ac:dyDescent="0.35">
      <c r="B13" s="21"/>
    </row>
    <row r="14" spans="1:3" ht="15" thickBot="1" x14ac:dyDescent="0.35">
      <c r="A14" s="8" t="s">
        <v>9</v>
      </c>
      <c r="B14" s="22"/>
    </row>
    <row r="15" spans="1:3" x14ac:dyDescent="0.3">
      <c r="A15" s="9" t="s">
        <v>1</v>
      </c>
      <c r="B15" s="18">
        <f>B6</f>
        <v>10000000</v>
      </c>
      <c r="C15" s="5"/>
    </row>
    <row r="16" spans="1:3" x14ac:dyDescent="0.3">
      <c r="A16" s="10" t="s">
        <v>2</v>
      </c>
      <c r="B16" s="19">
        <f>B9</f>
        <v>-1000000</v>
      </c>
      <c r="C16" s="5"/>
    </row>
    <row r="17" spans="1:3" ht="15.75" customHeight="1" x14ac:dyDescent="0.3">
      <c r="A17" s="10" t="s">
        <v>3</v>
      </c>
      <c r="B17" s="19">
        <f>-B9*0.65</f>
        <v>650000</v>
      </c>
      <c r="C17" s="5"/>
    </row>
    <row r="18" spans="1:3" ht="15" thickBot="1" x14ac:dyDescent="0.35">
      <c r="A18" s="12" t="s">
        <v>4</v>
      </c>
      <c r="B18" s="25">
        <f>B16+B17</f>
        <v>-350000</v>
      </c>
      <c r="C18" s="5"/>
    </row>
    <row r="19" spans="1:3" ht="15" thickBot="1" x14ac:dyDescent="0.35">
      <c r="A19" s="8" t="s">
        <v>0</v>
      </c>
      <c r="B19" s="22">
        <f>SUM(B15:B17)</f>
        <v>9650000</v>
      </c>
      <c r="C19" s="5"/>
    </row>
    <row r="20" spans="1:3" ht="15" thickBot="1" x14ac:dyDescent="0.35">
      <c r="B20" s="21"/>
    </row>
    <row r="21" spans="1:3" ht="15" thickBot="1" x14ac:dyDescent="0.35">
      <c r="A21" s="8" t="s">
        <v>10</v>
      </c>
      <c r="B21" s="22"/>
    </row>
    <row r="22" spans="1:3" x14ac:dyDescent="0.3">
      <c r="A22" s="9" t="s">
        <v>1</v>
      </c>
      <c r="B22" s="18">
        <v>0</v>
      </c>
      <c r="C22" s="5"/>
    </row>
    <row r="23" spans="1:3" x14ac:dyDescent="0.3">
      <c r="A23" s="10" t="s">
        <v>2</v>
      </c>
      <c r="B23" s="19">
        <f>B9</f>
        <v>-1000000</v>
      </c>
      <c r="C23" s="5"/>
    </row>
    <row r="24" spans="1:3" ht="15.75" customHeight="1" thickBot="1" x14ac:dyDescent="0.35">
      <c r="A24" s="12" t="s">
        <v>11</v>
      </c>
      <c r="B24" s="25">
        <f>-B17</f>
        <v>-650000</v>
      </c>
      <c r="C24" s="5"/>
    </row>
    <row r="25" spans="1:3" ht="15" thickBot="1" x14ac:dyDescent="0.35">
      <c r="A25" s="8" t="s">
        <v>0</v>
      </c>
      <c r="B25" s="22">
        <f>SUM(B22:B24)</f>
        <v>-1650000</v>
      </c>
      <c r="C25" s="5"/>
    </row>
    <row r="26" spans="1:3" ht="15" thickBot="1" x14ac:dyDescent="0.35">
      <c r="B26" s="21"/>
    </row>
    <row r="27" spans="1:3" ht="15" thickBot="1" x14ac:dyDescent="0.35">
      <c r="A27" s="13" t="s">
        <v>5</v>
      </c>
      <c r="B27" s="26"/>
    </row>
    <row r="28" spans="1:3" ht="15" thickBot="1" x14ac:dyDescent="0.35">
      <c r="A28" s="6" t="s">
        <v>20</v>
      </c>
      <c r="B28" s="22">
        <f>(B19*B12)+(B25*(100%-B12))</f>
        <v>5130000</v>
      </c>
      <c r="C28" s="5"/>
    </row>
    <row r="29" spans="1:3" x14ac:dyDescent="0.3">
      <c r="B29" s="21"/>
      <c r="C29" s="5"/>
    </row>
    <row r="32" spans="1:3" x14ac:dyDescent="0.3">
      <c r="B32" s="7"/>
    </row>
    <row r="33" spans="2:2" x14ac:dyDescent="0.3">
      <c r="B33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B863-F56A-475F-8783-D1EBA1E673A6}">
  <sheetPr>
    <pageSetUpPr fitToPage="1"/>
  </sheetPr>
  <dimension ref="A1:C33"/>
  <sheetViews>
    <sheetView workbookViewId="0"/>
  </sheetViews>
  <sheetFormatPr defaultRowHeight="14.4" x14ac:dyDescent="0.3"/>
  <cols>
    <col min="1" max="1" width="76.6640625" customWidth="1"/>
    <col min="2" max="2" width="25.6640625" customWidth="1"/>
    <col min="3" max="3" width="6.6640625" style="1" customWidth="1"/>
    <col min="7" max="7" width="20.109375" customWidth="1"/>
  </cols>
  <sheetData>
    <row r="1" spans="1:3" x14ac:dyDescent="0.3">
      <c r="A1" s="2" t="s">
        <v>29</v>
      </c>
      <c r="B1" s="3"/>
    </row>
    <row r="2" spans="1:3" x14ac:dyDescent="0.3">
      <c r="A2" t="s">
        <v>28</v>
      </c>
      <c r="B2" s="4"/>
    </row>
    <row r="3" spans="1:3" x14ac:dyDescent="0.3">
      <c r="A3" t="s">
        <v>12</v>
      </c>
      <c r="B3" s="4"/>
    </row>
    <row r="4" spans="1:3" ht="15" thickBot="1" x14ac:dyDescent="0.35"/>
    <row r="5" spans="1:3" ht="15" thickBot="1" x14ac:dyDescent="0.35">
      <c r="A5" s="8" t="s">
        <v>1</v>
      </c>
      <c r="B5" s="14"/>
    </row>
    <row r="6" spans="1:3" ht="15" thickBot="1" x14ac:dyDescent="0.35">
      <c r="A6" s="27" t="s">
        <v>14</v>
      </c>
      <c r="B6" s="28">
        <v>-10000000</v>
      </c>
    </row>
    <row r="7" spans="1:3" ht="15" thickBot="1" x14ac:dyDescent="0.35">
      <c r="B7" s="21"/>
    </row>
    <row r="8" spans="1:3" ht="15" thickBot="1" x14ac:dyDescent="0.35">
      <c r="A8" s="8" t="s">
        <v>6</v>
      </c>
      <c r="B8" s="22"/>
    </row>
    <row r="9" spans="1:3" ht="15" thickBot="1" x14ac:dyDescent="0.35">
      <c r="A9" s="11" t="s">
        <v>24</v>
      </c>
      <c r="B9" s="20">
        <f>-1000000</f>
        <v>-1000000</v>
      </c>
    </row>
    <row r="10" spans="1:3" ht="15" thickBot="1" x14ac:dyDescent="0.35">
      <c r="B10" s="21"/>
    </row>
    <row r="11" spans="1:3" ht="15" thickBot="1" x14ac:dyDescent="0.35">
      <c r="A11" s="8" t="s">
        <v>7</v>
      </c>
      <c r="B11" s="22"/>
    </row>
    <row r="12" spans="1:3" ht="15" thickBot="1" x14ac:dyDescent="0.35">
      <c r="A12" s="27" t="s">
        <v>18</v>
      </c>
      <c r="B12" s="29">
        <v>0.6</v>
      </c>
    </row>
    <row r="13" spans="1:3" ht="15" thickBot="1" x14ac:dyDescent="0.35">
      <c r="B13" s="21"/>
    </row>
    <row r="14" spans="1:3" ht="15" thickBot="1" x14ac:dyDescent="0.35">
      <c r="A14" s="8" t="s">
        <v>9</v>
      </c>
      <c r="B14" s="22"/>
    </row>
    <row r="15" spans="1:3" x14ac:dyDescent="0.3">
      <c r="A15" s="9" t="s">
        <v>1</v>
      </c>
      <c r="B15" s="18">
        <v>0</v>
      </c>
      <c r="C15" s="5"/>
    </row>
    <row r="16" spans="1:3" x14ac:dyDescent="0.3">
      <c r="A16" s="10" t="s">
        <v>2</v>
      </c>
      <c r="B16" s="19">
        <f>B9</f>
        <v>-1000000</v>
      </c>
      <c r="C16" s="5"/>
    </row>
    <row r="17" spans="1:3" ht="15.75" customHeight="1" x14ac:dyDescent="0.3">
      <c r="A17" s="10" t="s">
        <v>3</v>
      </c>
      <c r="B17" s="19">
        <f>-B9*0.65</f>
        <v>650000</v>
      </c>
      <c r="C17" s="5"/>
    </row>
    <row r="18" spans="1:3" ht="15" thickBot="1" x14ac:dyDescent="0.35">
      <c r="A18" s="12" t="s">
        <v>4</v>
      </c>
      <c r="B18" s="25">
        <f>B16+B17</f>
        <v>-350000</v>
      </c>
      <c r="C18" s="5"/>
    </row>
    <row r="19" spans="1:3" ht="15" thickBot="1" x14ac:dyDescent="0.35">
      <c r="A19" s="8" t="s">
        <v>0</v>
      </c>
      <c r="B19" s="22">
        <f>SUM(B15:B17)</f>
        <v>-350000</v>
      </c>
      <c r="C19" s="5"/>
    </row>
    <row r="20" spans="1:3" ht="15" thickBot="1" x14ac:dyDescent="0.35">
      <c r="B20" s="21"/>
    </row>
    <row r="21" spans="1:3" ht="15" thickBot="1" x14ac:dyDescent="0.35">
      <c r="A21" s="8" t="s">
        <v>10</v>
      </c>
      <c r="B21" s="22"/>
    </row>
    <row r="22" spans="1:3" x14ac:dyDescent="0.3">
      <c r="A22" s="9" t="s">
        <v>1</v>
      </c>
      <c r="B22" s="18">
        <f>B6</f>
        <v>-10000000</v>
      </c>
      <c r="C22" s="5"/>
    </row>
    <row r="23" spans="1:3" x14ac:dyDescent="0.3">
      <c r="A23" s="10" t="s">
        <v>2</v>
      </c>
      <c r="B23" s="19">
        <f>B9</f>
        <v>-1000000</v>
      </c>
      <c r="C23" s="5"/>
    </row>
    <row r="24" spans="1:3" ht="15.75" customHeight="1" thickBot="1" x14ac:dyDescent="0.35">
      <c r="A24" s="12" t="s">
        <v>11</v>
      </c>
      <c r="B24" s="25">
        <f>-B17</f>
        <v>-650000</v>
      </c>
      <c r="C24" s="5"/>
    </row>
    <row r="25" spans="1:3" ht="15" thickBot="1" x14ac:dyDescent="0.35">
      <c r="A25" s="8" t="s">
        <v>0</v>
      </c>
      <c r="B25" s="22">
        <f>SUM(B22:B24)</f>
        <v>-11650000</v>
      </c>
      <c r="C25" s="5"/>
    </row>
    <row r="26" spans="1:3" ht="15" thickBot="1" x14ac:dyDescent="0.35">
      <c r="B26" s="21"/>
    </row>
    <row r="27" spans="1:3" ht="15" thickBot="1" x14ac:dyDescent="0.35">
      <c r="A27" s="13" t="s">
        <v>5</v>
      </c>
      <c r="B27" s="26"/>
    </row>
    <row r="28" spans="1:3" ht="15" thickBot="1" x14ac:dyDescent="0.35">
      <c r="A28" s="6" t="s">
        <v>20</v>
      </c>
      <c r="B28" s="22">
        <f>(B19*B12)+(B25*(100%-B12))</f>
        <v>-4870000</v>
      </c>
      <c r="C28" s="5"/>
    </row>
    <row r="29" spans="1:3" x14ac:dyDescent="0.3">
      <c r="B29" s="21"/>
      <c r="C29" s="5"/>
    </row>
    <row r="32" spans="1:3" x14ac:dyDescent="0.3">
      <c r="B32" s="7"/>
    </row>
    <row r="33" spans="2:2" x14ac:dyDescent="0.3">
      <c r="B33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530D-9353-463C-89D2-F35362057A94}">
  <sheetPr>
    <pageSetUpPr fitToPage="1"/>
  </sheetPr>
  <dimension ref="A1:C38"/>
  <sheetViews>
    <sheetView workbookViewId="0"/>
  </sheetViews>
  <sheetFormatPr defaultRowHeight="14.4" x14ac:dyDescent="0.3"/>
  <cols>
    <col min="1" max="1" width="76.6640625" customWidth="1"/>
    <col min="2" max="2" width="25.6640625" customWidth="1"/>
    <col min="3" max="3" width="6.6640625" style="1" customWidth="1"/>
    <col min="7" max="7" width="20.109375" customWidth="1"/>
  </cols>
  <sheetData>
    <row r="1" spans="1:2" x14ac:dyDescent="0.3">
      <c r="A1" s="2" t="s">
        <v>29</v>
      </c>
      <c r="B1" s="3"/>
    </row>
    <row r="2" spans="1:2" x14ac:dyDescent="0.3">
      <c r="A2" t="s">
        <v>27</v>
      </c>
      <c r="B2" s="4"/>
    </row>
    <row r="3" spans="1:2" x14ac:dyDescent="0.3">
      <c r="A3" t="s">
        <v>21</v>
      </c>
      <c r="B3" s="4"/>
    </row>
    <row r="4" spans="1:2" ht="15" thickBot="1" x14ac:dyDescent="0.35"/>
    <row r="5" spans="1:2" ht="15" thickBot="1" x14ac:dyDescent="0.35">
      <c r="A5" s="8" t="s">
        <v>1</v>
      </c>
      <c r="B5" s="14"/>
    </row>
    <row r="6" spans="1:2" x14ac:dyDescent="0.3">
      <c r="A6" s="9" t="s">
        <v>22</v>
      </c>
      <c r="B6" s="18">
        <v>20000000</v>
      </c>
    </row>
    <row r="7" spans="1:2" ht="15" thickBot="1" x14ac:dyDescent="0.35">
      <c r="A7" s="11" t="s">
        <v>23</v>
      </c>
      <c r="B7" s="20">
        <v>-5000000</v>
      </c>
    </row>
    <row r="8" spans="1:2" ht="15" thickBot="1" x14ac:dyDescent="0.35">
      <c r="B8" s="21"/>
    </row>
    <row r="9" spans="1:2" ht="15" thickBot="1" x14ac:dyDescent="0.35">
      <c r="A9" s="8" t="s">
        <v>6</v>
      </c>
      <c r="B9" s="22"/>
    </row>
    <row r="10" spans="1:2" x14ac:dyDescent="0.3">
      <c r="A10" s="9" t="s">
        <v>16</v>
      </c>
      <c r="B10" s="23">
        <v>-100000</v>
      </c>
    </row>
    <row r="11" spans="1:2" ht="14.25" customHeight="1" x14ac:dyDescent="0.3">
      <c r="A11" s="10" t="s">
        <v>17</v>
      </c>
      <c r="B11" s="24">
        <v>-900000</v>
      </c>
    </row>
    <row r="12" spans="1:2" ht="15" thickBot="1" x14ac:dyDescent="0.35">
      <c r="A12" s="11" t="s">
        <v>24</v>
      </c>
      <c r="B12" s="20">
        <f>B10+B11</f>
        <v>-1000000</v>
      </c>
    </row>
    <row r="13" spans="1:2" ht="15" thickBot="1" x14ac:dyDescent="0.35">
      <c r="B13" s="21"/>
    </row>
    <row r="14" spans="1:2" ht="15" thickBot="1" x14ac:dyDescent="0.35">
      <c r="A14" s="8" t="s">
        <v>7</v>
      </c>
      <c r="B14" s="22"/>
    </row>
    <row r="15" spans="1:2" x14ac:dyDescent="0.3">
      <c r="A15" s="9" t="s">
        <v>25</v>
      </c>
      <c r="B15" s="15">
        <v>0.55000000000000004</v>
      </c>
    </row>
    <row r="16" spans="1:2" ht="15" thickBot="1" x14ac:dyDescent="0.35">
      <c r="A16" s="12" t="s">
        <v>26</v>
      </c>
      <c r="B16" s="16">
        <v>0.65</v>
      </c>
    </row>
    <row r="17" spans="1:3" ht="15" thickBot="1" x14ac:dyDescent="0.35">
      <c r="A17" s="8" t="s">
        <v>8</v>
      </c>
      <c r="B17" s="17">
        <f>AVERAGE(B15:B16)</f>
        <v>0.60000000000000009</v>
      </c>
    </row>
    <row r="18" spans="1:3" ht="15" thickBot="1" x14ac:dyDescent="0.35">
      <c r="B18" s="21"/>
    </row>
    <row r="19" spans="1:3" ht="15" thickBot="1" x14ac:dyDescent="0.35">
      <c r="A19" s="8" t="s">
        <v>9</v>
      </c>
      <c r="B19" s="22"/>
    </row>
    <row r="20" spans="1:3" x14ac:dyDescent="0.3">
      <c r="A20" s="9" t="s">
        <v>1</v>
      </c>
      <c r="B20" s="18">
        <f>B6</f>
        <v>20000000</v>
      </c>
      <c r="C20" s="5"/>
    </row>
    <row r="21" spans="1:3" x14ac:dyDescent="0.3">
      <c r="A21" s="10" t="s">
        <v>2</v>
      </c>
      <c r="B21" s="19">
        <f>B12</f>
        <v>-1000000</v>
      </c>
      <c r="C21" s="5"/>
    </row>
    <row r="22" spans="1:3" ht="15.75" customHeight="1" x14ac:dyDescent="0.3">
      <c r="A22" s="10" t="s">
        <v>3</v>
      </c>
      <c r="B22" s="19">
        <f>-B12*0.65</f>
        <v>650000</v>
      </c>
      <c r="C22" s="5"/>
    </row>
    <row r="23" spans="1:3" ht="15" thickBot="1" x14ac:dyDescent="0.35">
      <c r="A23" s="12" t="s">
        <v>4</v>
      </c>
      <c r="B23" s="25">
        <f>B21+B22</f>
        <v>-350000</v>
      </c>
      <c r="C23" s="5"/>
    </row>
    <row r="24" spans="1:3" ht="15" thickBot="1" x14ac:dyDescent="0.35">
      <c r="A24" s="8" t="s">
        <v>0</v>
      </c>
      <c r="B24" s="22">
        <f>SUM(B20:B22)</f>
        <v>19650000</v>
      </c>
      <c r="C24" s="5"/>
    </row>
    <row r="25" spans="1:3" ht="15" thickBot="1" x14ac:dyDescent="0.35">
      <c r="B25" s="21"/>
    </row>
    <row r="26" spans="1:3" ht="15" thickBot="1" x14ac:dyDescent="0.35">
      <c r="A26" s="8" t="s">
        <v>10</v>
      </c>
      <c r="B26" s="22"/>
    </row>
    <row r="27" spans="1:3" x14ac:dyDescent="0.3">
      <c r="A27" s="9" t="s">
        <v>1</v>
      </c>
      <c r="B27" s="18">
        <f>B7</f>
        <v>-5000000</v>
      </c>
      <c r="C27" s="5"/>
    </row>
    <row r="28" spans="1:3" x14ac:dyDescent="0.3">
      <c r="A28" s="10" t="s">
        <v>2</v>
      </c>
      <c r="B28" s="19">
        <f>B12</f>
        <v>-1000000</v>
      </c>
      <c r="C28" s="5"/>
    </row>
    <row r="29" spans="1:3" ht="15.75" customHeight="1" thickBot="1" x14ac:dyDescent="0.35">
      <c r="A29" s="12" t="s">
        <v>11</v>
      </c>
      <c r="B29" s="25">
        <f>-B22</f>
        <v>-650000</v>
      </c>
      <c r="C29" s="5"/>
    </row>
    <row r="30" spans="1:3" ht="15" thickBot="1" x14ac:dyDescent="0.35">
      <c r="A30" s="8" t="s">
        <v>0</v>
      </c>
      <c r="B30" s="22">
        <f>SUM(B27:B29)</f>
        <v>-6650000</v>
      </c>
      <c r="C30" s="5"/>
    </row>
    <row r="31" spans="1:3" ht="15" thickBot="1" x14ac:dyDescent="0.35">
      <c r="B31" s="21"/>
    </row>
    <row r="32" spans="1:3" ht="15" thickBot="1" x14ac:dyDescent="0.35">
      <c r="A32" s="13" t="s">
        <v>5</v>
      </c>
      <c r="B32" s="26"/>
    </row>
    <row r="33" spans="1:3" ht="15" thickBot="1" x14ac:dyDescent="0.35">
      <c r="A33" s="6" t="s">
        <v>20</v>
      </c>
      <c r="B33" s="22">
        <f>(B24*B17)+(B30*(100%-B17))</f>
        <v>9130000.0000000019</v>
      </c>
      <c r="C33" s="5"/>
    </row>
    <row r="34" spans="1:3" x14ac:dyDescent="0.3">
      <c r="B34" s="21"/>
      <c r="C34" s="5"/>
    </row>
    <row r="37" spans="1:3" x14ac:dyDescent="0.3">
      <c r="B37" s="7"/>
    </row>
    <row r="38" spans="1:3" x14ac:dyDescent="0.3">
      <c r="B38" s="7"/>
    </row>
  </sheetData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B0B5-A1AB-4235-B64E-68B934498201}">
  <sheetPr>
    <pageSetUpPr fitToPage="1"/>
  </sheetPr>
  <dimension ref="A1:C38"/>
  <sheetViews>
    <sheetView zoomScaleNormal="100" workbookViewId="0"/>
  </sheetViews>
  <sheetFormatPr defaultRowHeight="14.4" x14ac:dyDescent="0.3"/>
  <cols>
    <col min="1" max="1" width="76.6640625" customWidth="1"/>
    <col min="2" max="2" width="25.6640625" customWidth="1"/>
    <col min="3" max="3" width="6.6640625" style="1" customWidth="1"/>
    <col min="7" max="7" width="20.109375" customWidth="1"/>
  </cols>
  <sheetData>
    <row r="1" spans="1:2" x14ac:dyDescent="0.3">
      <c r="A1" s="2" t="s">
        <v>29</v>
      </c>
      <c r="B1" s="3"/>
    </row>
    <row r="2" spans="1:2" x14ac:dyDescent="0.3">
      <c r="A2" t="s">
        <v>27</v>
      </c>
      <c r="B2" s="4"/>
    </row>
    <row r="3" spans="1:2" x14ac:dyDescent="0.3">
      <c r="A3" t="s">
        <v>12</v>
      </c>
      <c r="B3" s="4"/>
    </row>
    <row r="4" spans="1:2" ht="15" thickBot="1" x14ac:dyDescent="0.35"/>
    <row r="5" spans="1:2" ht="15" thickBot="1" x14ac:dyDescent="0.35">
      <c r="A5" s="8" t="s">
        <v>1</v>
      </c>
      <c r="B5" s="14"/>
    </row>
    <row r="6" spans="1:2" x14ac:dyDescent="0.3">
      <c r="A6" s="9" t="s">
        <v>14</v>
      </c>
      <c r="B6" s="18">
        <v>-20000000</v>
      </c>
    </row>
    <row r="7" spans="1:2" ht="15" thickBot="1" x14ac:dyDescent="0.35">
      <c r="A7" s="11" t="s">
        <v>15</v>
      </c>
      <c r="B7" s="20">
        <v>5000000</v>
      </c>
    </row>
    <row r="8" spans="1:2" ht="15" thickBot="1" x14ac:dyDescent="0.35">
      <c r="B8" s="21"/>
    </row>
    <row r="9" spans="1:2" ht="15" thickBot="1" x14ac:dyDescent="0.35">
      <c r="A9" s="8" t="s">
        <v>6</v>
      </c>
      <c r="B9" s="22"/>
    </row>
    <row r="10" spans="1:2" x14ac:dyDescent="0.3">
      <c r="A10" s="9" t="s">
        <v>16</v>
      </c>
      <c r="B10" s="23">
        <v>-100000</v>
      </c>
    </row>
    <row r="11" spans="1:2" ht="14.25" customHeight="1" x14ac:dyDescent="0.3">
      <c r="A11" s="10" t="s">
        <v>17</v>
      </c>
      <c r="B11" s="24">
        <v>-900000</v>
      </c>
    </row>
    <row r="12" spans="1:2" ht="15" thickBot="1" x14ac:dyDescent="0.35">
      <c r="A12" s="11" t="s">
        <v>24</v>
      </c>
      <c r="B12" s="20">
        <f>B10+B11</f>
        <v>-1000000</v>
      </c>
    </row>
    <row r="13" spans="1:2" ht="15" thickBot="1" x14ac:dyDescent="0.35">
      <c r="B13" s="21"/>
    </row>
    <row r="14" spans="1:2" ht="15" thickBot="1" x14ac:dyDescent="0.35">
      <c r="A14" s="8" t="s">
        <v>7</v>
      </c>
      <c r="B14" s="22"/>
    </row>
    <row r="15" spans="1:2" x14ac:dyDescent="0.3">
      <c r="A15" s="9" t="s">
        <v>18</v>
      </c>
      <c r="B15" s="15">
        <v>0.5</v>
      </c>
    </row>
    <row r="16" spans="1:2" ht="15" thickBot="1" x14ac:dyDescent="0.35">
      <c r="A16" s="12" t="s">
        <v>19</v>
      </c>
      <c r="B16" s="16">
        <v>0.6</v>
      </c>
    </row>
    <row r="17" spans="1:3" ht="15" thickBot="1" x14ac:dyDescent="0.35">
      <c r="A17" s="8" t="s">
        <v>8</v>
      </c>
      <c r="B17" s="17">
        <f>AVERAGE(B15:B16)</f>
        <v>0.55000000000000004</v>
      </c>
    </row>
    <row r="18" spans="1:3" ht="15" thickBot="1" x14ac:dyDescent="0.35">
      <c r="B18" s="21"/>
    </row>
    <row r="19" spans="1:3" ht="15" thickBot="1" x14ac:dyDescent="0.35">
      <c r="A19" s="8" t="s">
        <v>9</v>
      </c>
      <c r="B19" s="22"/>
    </row>
    <row r="20" spans="1:3" x14ac:dyDescent="0.3">
      <c r="A20" s="9" t="s">
        <v>1</v>
      </c>
      <c r="B20" s="18">
        <f>B7</f>
        <v>5000000</v>
      </c>
      <c r="C20" s="5"/>
    </row>
    <row r="21" spans="1:3" x14ac:dyDescent="0.3">
      <c r="A21" s="10" t="s">
        <v>2</v>
      </c>
      <c r="B21" s="19">
        <f>B12</f>
        <v>-1000000</v>
      </c>
      <c r="C21" s="5"/>
    </row>
    <row r="22" spans="1:3" ht="15.75" customHeight="1" x14ac:dyDescent="0.3">
      <c r="A22" s="10" t="s">
        <v>3</v>
      </c>
      <c r="B22" s="19">
        <f>-B12*0.65</f>
        <v>650000</v>
      </c>
      <c r="C22" s="5"/>
    </row>
    <row r="23" spans="1:3" ht="15" thickBot="1" x14ac:dyDescent="0.35">
      <c r="A23" s="12" t="s">
        <v>4</v>
      </c>
      <c r="B23" s="25">
        <f>B21+B22</f>
        <v>-350000</v>
      </c>
      <c r="C23" s="5"/>
    </row>
    <row r="24" spans="1:3" ht="15" thickBot="1" x14ac:dyDescent="0.35">
      <c r="A24" s="8" t="s">
        <v>0</v>
      </c>
      <c r="B24" s="22">
        <f>SUM(B20:B22)</f>
        <v>4650000</v>
      </c>
      <c r="C24" s="5"/>
    </row>
    <row r="25" spans="1:3" ht="15" thickBot="1" x14ac:dyDescent="0.35">
      <c r="B25" s="21"/>
    </row>
    <row r="26" spans="1:3" ht="15" thickBot="1" x14ac:dyDescent="0.35">
      <c r="A26" s="8" t="s">
        <v>10</v>
      </c>
      <c r="B26" s="22"/>
    </row>
    <row r="27" spans="1:3" x14ac:dyDescent="0.3">
      <c r="A27" s="9" t="s">
        <v>1</v>
      </c>
      <c r="B27" s="18">
        <f>B6</f>
        <v>-20000000</v>
      </c>
      <c r="C27" s="5"/>
    </row>
    <row r="28" spans="1:3" x14ac:dyDescent="0.3">
      <c r="A28" s="10" t="s">
        <v>2</v>
      </c>
      <c r="B28" s="19">
        <f>B12</f>
        <v>-1000000</v>
      </c>
      <c r="C28" s="5"/>
    </row>
    <row r="29" spans="1:3" ht="15.75" customHeight="1" thickBot="1" x14ac:dyDescent="0.35">
      <c r="A29" s="12" t="s">
        <v>11</v>
      </c>
      <c r="B29" s="25">
        <f>-B22</f>
        <v>-650000</v>
      </c>
      <c r="C29" s="5"/>
    </row>
    <row r="30" spans="1:3" ht="15" thickBot="1" x14ac:dyDescent="0.35">
      <c r="A30" s="8" t="s">
        <v>0</v>
      </c>
      <c r="B30" s="22">
        <f>SUM(B27:B29)</f>
        <v>-21650000</v>
      </c>
      <c r="C30" s="5"/>
    </row>
    <row r="31" spans="1:3" ht="15" thickBot="1" x14ac:dyDescent="0.35">
      <c r="B31" s="21"/>
    </row>
    <row r="32" spans="1:3" ht="15" thickBot="1" x14ac:dyDescent="0.35">
      <c r="A32" s="13" t="s">
        <v>5</v>
      </c>
      <c r="B32" s="26"/>
    </row>
    <row r="33" spans="1:3" ht="15" thickBot="1" x14ac:dyDescent="0.35">
      <c r="A33" s="6" t="s">
        <v>20</v>
      </c>
      <c r="B33" s="22">
        <f>(B24*B17)+(B30*(100%-B17))</f>
        <v>-7184999.9999999981</v>
      </c>
      <c r="C33" s="5"/>
    </row>
    <row r="34" spans="1:3" x14ac:dyDescent="0.3">
      <c r="B34" s="21"/>
      <c r="C34" s="5"/>
    </row>
    <row r="37" spans="1:3" x14ac:dyDescent="0.3">
      <c r="B37" s="7"/>
    </row>
    <row r="38" spans="1:3" x14ac:dyDescent="0.3">
      <c r="B38" s="7"/>
    </row>
  </sheetData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Claimant</vt:lpstr>
      <vt:lpstr>Defendant</vt:lpstr>
      <vt:lpstr>Claimant + CC</vt:lpstr>
      <vt:lpstr>Defendant + 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Moore</dc:creator>
  <cp:lastModifiedBy>Lisa Fletcher</cp:lastModifiedBy>
  <cp:lastPrinted>2026-05-19T12:38:21Z</cp:lastPrinted>
  <dcterms:created xsi:type="dcterms:W3CDTF">2024-08-23T08:26:19Z</dcterms:created>
  <dcterms:modified xsi:type="dcterms:W3CDTF">2026-05-28T09:44:03Z</dcterms:modified>
</cp:coreProperties>
</file>